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nzaq\MBTI\"/>
    </mc:Choice>
  </mc:AlternateContent>
  <bookViews>
    <workbookView xWindow="120" yWindow="45" windowWidth="16320" windowHeight="12105" xr2:uid="{00000000-000D-0000-FFFF-FFFF00000000}"/>
  </bookViews>
  <sheets>
    <sheet name=".....검사....." sheetId="8" r:id="rId1"/>
    <sheet name=".....결과....." sheetId="12" r:id="rId2"/>
  </sheets>
  <calcPr calcId="171027"/>
</workbook>
</file>

<file path=xl/calcChain.xml><?xml version="1.0" encoding="utf-8"?>
<calcChain xmlns="http://schemas.openxmlformats.org/spreadsheetml/2006/main">
  <c r="Q6" i="12" l="1"/>
  <c r="W16" i="12" s="1"/>
  <c r="O6" i="12"/>
  <c r="V16" i="12" s="1"/>
  <c r="M6" i="12"/>
  <c r="W15" i="12" s="1"/>
  <c r="K6" i="12"/>
  <c r="V15" i="12" s="1"/>
  <c r="I6" i="12"/>
  <c r="W14" i="12" s="1"/>
  <c r="G6" i="12"/>
  <c r="G10" i="12" s="1"/>
  <c r="E6" i="12"/>
  <c r="W13" i="12" s="1"/>
  <c r="C6" i="12"/>
  <c r="V13" i="12" s="1"/>
  <c r="O10" i="12" l="1"/>
  <c r="Q10" i="12"/>
  <c r="M10" i="12"/>
  <c r="K10" i="12"/>
  <c r="E10" i="12"/>
  <c r="C10" i="12"/>
  <c r="I10" i="12"/>
  <c r="V14" i="12"/>
  <c r="G7" i="12"/>
  <c r="O7" i="12"/>
  <c r="G8" i="12"/>
  <c r="M3" i="12" s="1"/>
  <c r="O8" i="12"/>
  <c r="O3" i="12" s="1"/>
  <c r="C7" i="12"/>
  <c r="K7" i="12"/>
  <c r="C8" i="12"/>
  <c r="L3" i="12" s="1"/>
  <c r="K8" i="12"/>
  <c r="N3" i="12" s="1"/>
  <c r="B15" i="12" l="1"/>
  <c r="C15" i="12"/>
  <c r="B13" i="12"/>
  <c r="C13" i="12"/>
  <c r="R15" i="12"/>
  <c r="S15" i="12"/>
  <c r="R13" i="12"/>
  <c r="S13" i="12"/>
  <c r="B16" i="12"/>
  <c r="C16" i="12"/>
  <c r="B14" i="12"/>
  <c r="C14" i="12"/>
  <c r="R16" i="12"/>
  <c r="S16" i="12"/>
  <c r="R14" i="12"/>
  <c r="S14" i="12"/>
</calcChain>
</file>

<file path=xl/sharedStrings.xml><?xml version="1.0" encoding="utf-8"?>
<sst xmlns="http://schemas.openxmlformats.org/spreadsheetml/2006/main" count="103" uniqueCount="92">
  <si>
    <t>나는 실망스럽고 당황스럽다. 누군가가</t>
  </si>
  <si>
    <t>냉정하고 공격적일 때</t>
  </si>
  <si>
    <t>비논리적이고 감정적일 때</t>
  </si>
  <si>
    <t>*</t>
  </si>
  <si>
    <t>나는 이럴 때 파티가 더 즐겁다.</t>
    <phoneticPr fontId="1" type="noConversion"/>
  </si>
  <si>
    <t>지적으로 나를 자극하는 대화가 오갈 때</t>
    <phoneticPr fontId="1" type="noConversion"/>
  </si>
  <si>
    <t>이런 리더는 최악이다.</t>
    <phoneticPr fontId="1" type="noConversion"/>
  </si>
  <si>
    <t xml:space="preserve">나는 더 관심이 있다. </t>
    <phoneticPr fontId="1" type="noConversion"/>
  </si>
  <si>
    <t>묻지마 살인 사건이 일어나는 이유, 사회적 문제점, 근본적인 원인</t>
    <phoneticPr fontId="1" type="noConversion"/>
  </si>
  <si>
    <t>묻지마 살인 사건의 범인, 그의 직업, 전과, 나이, 결혼 여부, 피해자와의 관계</t>
    <phoneticPr fontId="1" type="noConversion"/>
  </si>
  <si>
    <t xml:space="preserve">- 끝 - </t>
    <phoneticPr fontId="1" type="noConversion"/>
  </si>
  <si>
    <t>E</t>
    <phoneticPr fontId="1" type="noConversion"/>
  </si>
  <si>
    <t>I</t>
    <phoneticPr fontId="1" type="noConversion"/>
  </si>
  <si>
    <t>N</t>
    <phoneticPr fontId="1" type="noConversion"/>
  </si>
  <si>
    <t>S</t>
    <phoneticPr fontId="1" type="noConversion"/>
  </si>
  <si>
    <t>T</t>
    <phoneticPr fontId="1" type="noConversion"/>
  </si>
  <si>
    <t>F</t>
    <phoneticPr fontId="1" type="noConversion"/>
  </si>
  <si>
    <t>P</t>
    <phoneticPr fontId="1" type="noConversion"/>
  </si>
  <si>
    <t>J</t>
    <phoneticPr fontId="1" type="noConversion"/>
  </si>
  <si>
    <t>외향</t>
    <phoneticPr fontId="1" type="noConversion"/>
  </si>
  <si>
    <t>내향</t>
    <phoneticPr fontId="1" type="noConversion"/>
  </si>
  <si>
    <t>직관</t>
    <phoneticPr fontId="1" type="noConversion"/>
  </si>
  <si>
    <t>감각</t>
    <phoneticPr fontId="1" type="noConversion"/>
  </si>
  <si>
    <t>사고</t>
    <phoneticPr fontId="1" type="noConversion"/>
  </si>
  <si>
    <t>감정</t>
    <phoneticPr fontId="1" type="noConversion"/>
  </si>
  <si>
    <t>인식</t>
    <phoneticPr fontId="1" type="noConversion"/>
  </si>
  <si>
    <t>판단</t>
    <phoneticPr fontId="1" type="noConversion"/>
  </si>
  <si>
    <r>
      <t xml:space="preserve">4쌍의 지표 구분 </t>
    </r>
    <r>
      <rPr>
        <vertAlign val="superscript"/>
        <sz val="10"/>
        <rFont val="굴림"/>
        <family val="3"/>
        <charset val="129"/>
      </rPr>
      <t>Link</t>
    </r>
    <phoneticPr fontId="1" type="noConversion"/>
  </si>
  <si>
    <r>
      <t xml:space="preserve">심리유형별 유명인 </t>
    </r>
    <r>
      <rPr>
        <vertAlign val="superscript"/>
        <sz val="10"/>
        <rFont val="굴림"/>
        <family val="3"/>
        <charset val="129"/>
      </rPr>
      <t>Link</t>
    </r>
    <phoneticPr fontId="1" type="noConversion"/>
  </si>
  <si>
    <t>당신의 MBTI 심리 유형은</t>
    <phoneticPr fontId="1" type="noConversion"/>
  </si>
  <si>
    <t>입니다.</t>
    <phoneticPr fontId="1" type="noConversion"/>
  </si>
  <si>
    <r>
      <t xml:space="preserve">나에게 맞는 직업 </t>
    </r>
    <r>
      <rPr>
        <vertAlign val="superscript"/>
        <sz val="10"/>
        <rFont val="굴림"/>
        <family val="3"/>
        <charset val="129"/>
      </rPr>
      <t>Link</t>
    </r>
    <phoneticPr fontId="1" type="noConversion"/>
  </si>
  <si>
    <r>
      <t xml:space="preserve">MBTI 관련 카테고리 </t>
    </r>
    <r>
      <rPr>
        <vertAlign val="superscript"/>
        <sz val="10"/>
        <rFont val="굴림"/>
        <family val="3"/>
        <charset val="129"/>
      </rPr>
      <t>Link</t>
    </r>
    <phoneticPr fontId="1" type="noConversion"/>
  </si>
  <si>
    <t>보다 중요한 건</t>
    <phoneticPr fontId="1" type="noConversion"/>
  </si>
  <si>
    <t>영화에서 더 중요한 건</t>
    <phoneticPr fontId="1" type="noConversion"/>
  </si>
  <si>
    <t>전달하고자 하는 메시지다.</t>
    <phoneticPr fontId="1" type="noConversion"/>
  </si>
  <si>
    <t>그들의 시선을 즐긴다. 주목 받는 건 신나는 일이다.</t>
    <phoneticPr fontId="1" type="noConversion"/>
  </si>
  <si>
    <t>사람들 간의 분쟁을 해결하고자 할 때, 나는 주로</t>
    <phoneticPr fontId="1" type="noConversion"/>
  </si>
  <si>
    <t>나는</t>
    <phoneticPr fontId="1" type="noConversion"/>
  </si>
  <si>
    <t>내가 더 높이 평가하는 능력은</t>
    <phoneticPr fontId="1" type="noConversion"/>
  </si>
  <si>
    <t>잠재력, 가능성, 열정이다.</t>
    <phoneticPr fontId="1" type="noConversion"/>
  </si>
  <si>
    <t>단호하지 못하고, 쓸데없이 너그러운 리더</t>
    <phoneticPr fontId="1" type="noConversion"/>
  </si>
  <si>
    <t>더 흥미로운 이야기는</t>
    <phoneticPr fontId="1" type="noConversion"/>
  </si>
  <si>
    <t>토끼와 거북이, 개미와 베짱이다.</t>
    <phoneticPr fontId="1" type="noConversion"/>
  </si>
  <si>
    <t>콩쥐 팥쥐, 선녀와 나무꾼이다.</t>
    <phoneticPr fontId="1" type="noConversion"/>
  </si>
  <si>
    <t>설명서를 찾아본다.</t>
    <phoneticPr fontId="1" type="noConversion"/>
  </si>
  <si>
    <t>~해야 한다.</t>
    <phoneticPr fontId="1" type="noConversion"/>
  </si>
  <si>
    <t>벌이고 시작할 때가 더 흥분된다.</t>
    <phoneticPr fontId="1" type="noConversion"/>
  </si>
  <si>
    <t>판을</t>
    <phoneticPr fontId="1" type="noConversion"/>
  </si>
  <si>
    <t>마치고 완료할 때가 더 뿌듯하다.</t>
    <phoneticPr fontId="1" type="noConversion"/>
  </si>
  <si>
    <t>직장에서 회의를 하는 이유는</t>
    <phoneticPr fontId="1" type="noConversion"/>
  </si>
  <si>
    <t>각자가 생각해 온 아이디어를 나누기 위해서다.</t>
    <phoneticPr fontId="1" type="noConversion"/>
  </si>
  <si>
    <t>함께 머리를 맞대고 아이디어를 만들어 내기 위해서다.</t>
    <phoneticPr fontId="1" type="noConversion"/>
  </si>
  <si>
    <t>사람들이 자꾸 나를 쳐다보면서 내 패션을 칭찬하면</t>
    <phoneticPr fontId="1" type="noConversion"/>
  </si>
  <si>
    <t>삶이란</t>
    <phoneticPr fontId="1" type="noConversion"/>
  </si>
  <si>
    <t>새로운 일에 도전하고 난관을 헤쳐나가는 것이다.</t>
    <phoneticPr fontId="1" type="noConversion"/>
  </si>
  <si>
    <t>훈훈하게, 인간적으로, 서로의 감정이 상하지 않도록 접근한다.</t>
    <phoneticPr fontId="1" type="noConversion"/>
  </si>
  <si>
    <t>당시 상황을 고려하되, 기준이나 원칙에 따라 판단한다.</t>
    <phoneticPr fontId="1" type="noConversion"/>
  </si>
  <si>
    <t>이런 사회가 더 바람직하다.</t>
    <phoneticPr fontId="1" type="noConversion"/>
  </si>
  <si>
    <t>조화로운 사회</t>
    <phoneticPr fontId="1" type="noConversion"/>
  </si>
  <si>
    <t>정의로운 사회</t>
    <phoneticPr fontId="1" type="noConversion"/>
  </si>
  <si>
    <t>나는</t>
    <phoneticPr fontId="1" type="noConversion"/>
  </si>
  <si>
    <t>계획하는 사람이다.</t>
    <phoneticPr fontId="1" type="noConversion"/>
  </si>
  <si>
    <t>적응하는 사람이다.</t>
    <phoneticPr fontId="1" type="noConversion"/>
  </si>
  <si>
    <r>
      <t xml:space="preserve">문항마다 주어진 두 개의 보기 중 </t>
    </r>
    <r>
      <rPr>
        <u/>
        <sz val="10"/>
        <rFont val="굴림"/>
        <family val="3"/>
        <charset val="129"/>
      </rPr>
      <t>반드시 하나</t>
    </r>
    <r>
      <rPr>
        <sz val="10"/>
        <rFont val="굴림"/>
        <family val="3"/>
        <charset val="129"/>
      </rPr>
      <t>를 고른다.</t>
    </r>
    <phoneticPr fontId="1" type="noConversion"/>
  </si>
  <si>
    <t>붉은색 시트에서 결과를 확인한다.</t>
    <phoneticPr fontId="1" type="noConversion"/>
  </si>
  <si>
    <t>&lt;결과 검증&gt;</t>
    <phoneticPr fontId="1" type="noConversion"/>
  </si>
  <si>
    <t>밑줄 위에 선택한 보기를 체크한다. 아무 문자나 입력해도 상관없다.</t>
    <phoneticPr fontId="1" type="noConversion"/>
  </si>
  <si>
    <t>아름다운 배경, 화려한 액션 등 충분한 볼거리와 흥밋거리다.</t>
    <phoneticPr fontId="1" type="noConversion"/>
  </si>
  <si>
    <t>스스로를 되돌아보고 진리를 깨닫는 것이다.</t>
    <phoneticPr fontId="1" type="noConversion"/>
  </si>
  <si>
    <t>나도 모르게 이 말을 자주 쓴다.</t>
    <phoneticPr fontId="1" type="noConversion"/>
  </si>
  <si>
    <t>이것저것 눌러 보고 끼워 보고 맞춰 본다.</t>
    <phoneticPr fontId="1" type="noConversion"/>
  </si>
  <si>
    <t>기기의 사용법이나 조립법이 궁금하면</t>
    <phoneticPr fontId="1" type="noConversion"/>
  </si>
  <si>
    <r>
      <t xml:space="preserve">① </t>
    </r>
    <r>
      <rPr>
        <u/>
        <sz val="10"/>
        <rFont val="굴림"/>
        <family val="3"/>
        <charset val="129"/>
      </rPr>
      <t>원래 내가 어떤 사람인지</t>
    </r>
    <r>
      <rPr>
        <sz val="10"/>
        <rFont val="굴림"/>
        <family val="3"/>
        <charset val="129"/>
      </rPr>
      <t xml:space="preserve"> ② </t>
    </r>
    <r>
      <rPr>
        <u/>
        <sz val="10"/>
        <rFont val="굴림"/>
        <family val="3"/>
        <charset val="129"/>
      </rPr>
      <t>무의식 중에 어떻게 말하고 행동하는지</t>
    </r>
    <r>
      <rPr>
        <sz val="10"/>
        <rFont val="굴림"/>
        <family val="3"/>
        <charset val="129"/>
      </rPr>
      <t>를 기준으로 선택한다.</t>
    </r>
    <phoneticPr fontId="1" type="noConversion"/>
  </si>
  <si>
    <r>
      <t xml:space="preserve">MBTI 테스트 20 문항 </t>
    </r>
    <r>
      <rPr>
        <sz val="10"/>
        <color theme="1"/>
        <rFont val="굴림"/>
        <family val="3"/>
        <charset val="129"/>
      </rPr>
      <t>by Monzaq</t>
    </r>
    <phoneticPr fontId="1" type="noConversion"/>
  </si>
  <si>
    <t>현 정부의 주거, 주택 정책이 은행과 중산층, 부유층, 빈곤층에 미치는 영향</t>
    <phoneticPr fontId="1" type="noConversion"/>
  </si>
  <si>
    <t>현 정부의 정책으로 내가 받을 수 있는 최대 대출 이익, 내가 소유한 집값에 미치는 영향</t>
    <phoneticPr fontId="1" type="noConversion"/>
  </si>
  <si>
    <t xml:space="preserve">콕 찝어 언급되는 경우 불쾌한 건 아니지만 불편하다. </t>
    <phoneticPr fontId="1" type="noConversion"/>
  </si>
  <si>
    <t xml:space="preserve">자유롭고 딱딱하지 않은, 인상 찌푸리는 사람 없이 다들 유쾌할 때 </t>
    <phoneticPr fontId="1" type="noConversion"/>
  </si>
  <si>
    <t>상식이나 에티켓, 유행 또는 줄임말처럼 오늘 내 상황에 도움이 되는 정보다.</t>
    <phoneticPr fontId="1" type="noConversion"/>
  </si>
  <si>
    <t>발전적이고 이상적인 방법을 찾아내려는 시도, 의지, 욕구다.</t>
    <phoneticPr fontId="1" type="noConversion"/>
  </si>
  <si>
    <t>생소한 게임에 참여하게 됐을 때</t>
    <phoneticPr fontId="1" type="noConversion"/>
  </si>
  <si>
    <t>어느 정도 룰에 대한 설명, 파악이 필요하다.</t>
    <phoneticPr fontId="1" type="noConversion"/>
  </si>
  <si>
    <t>룰에 대한 설명을 들었지만 몰라도 상관없다. 하다보면 알게 된다.</t>
    <phoneticPr fontId="1" type="noConversion"/>
  </si>
  <si>
    <t>융통성이 없고 태도가 지나치게 사무적인 리더</t>
    <phoneticPr fontId="1" type="noConversion"/>
  </si>
  <si>
    <t>여러 가지 취미를 다양하게 즐긴다. 나의 관심사는 무궁무진하다. 범위를 정하기 어렵다.</t>
    <phoneticPr fontId="1" type="noConversion"/>
  </si>
  <si>
    <t>한두 가지로 정해져 있다. 가짓수를 늘리고 싶은 생각도 없다. 이것도 충분하고 벅차다.</t>
    <phoneticPr fontId="1" type="noConversion"/>
  </si>
  <si>
    <t>경제력, 학벌, 영향력(파급력)이다.</t>
    <phoneticPr fontId="1" type="noConversion"/>
  </si>
  <si>
    <t>그럴 수 있다.</t>
    <phoneticPr fontId="1" type="noConversion"/>
  </si>
  <si>
    <t>여기가 미국인 줄 아냐는 말을</t>
    <phoneticPr fontId="1" type="noConversion"/>
  </si>
  <si>
    <t>하는 편이다.</t>
    <phoneticPr fontId="1" type="noConversion"/>
  </si>
  <si>
    <t>듣는 편이다.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</si>
</sst>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</numFmts>
  <fonts count="42">
    <font>
      <sz val="10"/>
      <color theme="1"/>
      <name val="굴림"/>
      <family val="2"/>
      <charset val="129"/>
    </font>
    <font>
      <sz val="8"/>
      <name val="굴림"/>
      <family val="2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돋움"/>
      <family val="2"/>
      <charset val="129"/>
    </font>
    <font>
      <sz val="11"/>
      <name val="돋움"/>
      <family val="3"/>
      <charset val="129"/>
    </font>
    <font>
      <sz val="9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b/>
      <sz val="10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name val="굴림"/>
      <family val="3"/>
      <charset val="129"/>
    </font>
    <font>
      <sz val="10"/>
      <name val="Verdana"/>
      <family val="2"/>
    </font>
    <font>
      <u/>
      <sz val="10"/>
      <color theme="10"/>
      <name val="굴림"/>
      <family val="3"/>
      <charset val="129"/>
    </font>
    <font>
      <vertAlign val="superscript"/>
      <sz val="10"/>
      <name val="굴림"/>
      <family val="3"/>
      <charset val="129"/>
    </font>
    <font>
      <sz val="10"/>
      <color theme="0" tint="-4.9989318521683403E-2"/>
      <name val="굴림"/>
      <family val="3"/>
      <charset val="129"/>
    </font>
    <font>
      <sz val="10"/>
      <name val="맑은 고딕"/>
      <family val="3"/>
      <charset val="129"/>
      <scheme val="minor"/>
    </font>
    <font>
      <sz val="16"/>
      <name val="Verdana"/>
      <family val="2"/>
    </font>
    <font>
      <b/>
      <sz val="10"/>
      <color rgb="FF009999"/>
      <name val="굴림"/>
      <family val="3"/>
      <charset val="129"/>
    </font>
    <font>
      <b/>
      <sz val="10"/>
      <name val="굴림"/>
      <family val="3"/>
      <charset val="129"/>
    </font>
    <font>
      <sz val="12"/>
      <name val="Verdana"/>
      <family val="2"/>
    </font>
    <font>
      <b/>
      <sz val="14"/>
      <name val="바탕"/>
      <family val="1"/>
      <charset val="129"/>
    </font>
    <font>
      <sz val="14"/>
      <name val="Verdana"/>
      <family val="2"/>
    </font>
    <font>
      <sz val="8"/>
      <color rgb="FF6699FF"/>
      <name val="굴림"/>
      <family val="3"/>
      <charset val="129"/>
    </font>
    <font>
      <b/>
      <sz val="10"/>
      <color rgb="FF6699FF"/>
      <name val="맑은 고딕"/>
      <family val="3"/>
      <charset val="129"/>
      <scheme val="minor"/>
    </font>
    <font>
      <b/>
      <sz val="10"/>
      <color rgb="FF333399"/>
      <name val="맑은 고딕"/>
      <family val="3"/>
      <charset val="129"/>
      <scheme val="minor"/>
    </font>
    <font>
      <sz val="8"/>
      <color rgb="FF333399"/>
      <name val="굴림"/>
      <family val="3"/>
      <charset val="129"/>
    </font>
    <font>
      <sz val="8"/>
      <color theme="8" tint="-0.249977111117893"/>
      <name val="굴림"/>
      <family val="3"/>
      <charset val="129"/>
    </font>
    <font>
      <b/>
      <sz val="10"/>
      <color theme="8" tint="-0.249977111117893"/>
      <name val="맑은 고딕"/>
      <family val="3"/>
      <charset val="129"/>
      <scheme val="minor"/>
    </font>
    <font>
      <b/>
      <sz val="10"/>
      <color rgb="FF669900"/>
      <name val="맑은 고딕"/>
      <family val="3"/>
      <charset val="129"/>
      <scheme val="minor"/>
    </font>
    <font>
      <sz val="8"/>
      <color rgb="FF669900"/>
      <name val="굴림"/>
      <family val="3"/>
      <charset val="129"/>
    </font>
    <font>
      <sz val="8"/>
      <color rgb="FFFF6600"/>
      <name val="굴림"/>
      <family val="3"/>
      <charset val="129"/>
    </font>
    <font>
      <b/>
      <sz val="10"/>
      <color rgb="FFFF6600"/>
      <name val="맑은 고딕"/>
      <family val="3"/>
      <charset val="129"/>
      <scheme val="minor"/>
    </font>
    <font>
      <b/>
      <sz val="10"/>
      <color rgb="FFFCB504"/>
      <name val="맑은 고딕"/>
      <family val="3"/>
      <charset val="129"/>
      <scheme val="minor"/>
    </font>
    <font>
      <sz val="8"/>
      <color rgb="FFFCB504"/>
      <name val="굴림"/>
      <family val="3"/>
      <charset val="129"/>
    </font>
    <font>
      <sz val="8"/>
      <color rgb="FF6600CC"/>
      <name val="굴림"/>
      <family val="3"/>
      <charset val="129"/>
    </font>
    <font>
      <b/>
      <sz val="10"/>
      <color rgb="FF6600CC"/>
      <name val="맑은 고딕"/>
      <family val="3"/>
      <charset val="129"/>
      <scheme val="minor"/>
    </font>
    <font>
      <b/>
      <sz val="10"/>
      <color rgb="FFCC00FF"/>
      <name val="맑은 고딕"/>
      <family val="3"/>
      <charset val="129"/>
      <scheme val="minor"/>
    </font>
    <font>
      <sz val="8"/>
      <color rgb="FFCC00FF"/>
      <name val="굴림"/>
      <family val="3"/>
      <charset val="129"/>
    </font>
    <font>
      <u/>
      <sz val="10"/>
      <name val="굴림"/>
      <family val="3"/>
      <charset val="129"/>
    </font>
    <font>
      <sz val="10"/>
      <name val="굴림"/>
      <family val="2"/>
      <charset val="129"/>
    </font>
    <font>
      <b/>
      <sz val="10"/>
      <color theme="0" tint="-0.34998626667073579"/>
      <name val="굴림"/>
      <family val="3"/>
      <charset val="129"/>
    </font>
    <font>
      <sz val="10"/>
      <color theme="0" tint="-0.499984740745262"/>
      <name val="Verdan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/>
      <diagonal/>
    </border>
    <border>
      <left/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/>
      <top/>
      <bottom/>
      <diagonal/>
    </border>
    <border>
      <left/>
      <right style="double">
        <color theme="0" tint="-0.14996795556505021"/>
      </right>
      <top/>
      <bottom/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/>
      <right style="double">
        <color theme="0" tint="-0.14996795556505021"/>
      </right>
      <top/>
      <bottom style="double">
        <color theme="0" tint="-0.14996795556505021"/>
      </bottom>
      <diagonal/>
    </border>
    <border>
      <left/>
      <right style="double">
        <color theme="0" tint="-0.14993743705557422"/>
      </right>
      <top/>
      <bottom style="double">
        <color theme="0" tint="-0.14993743705557422"/>
      </bottom>
      <diagonal/>
    </border>
    <border>
      <left/>
      <right/>
      <top/>
      <bottom style="double">
        <color theme="0" tint="-0.14993743705557422"/>
      </bottom>
      <diagonal/>
    </border>
    <border>
      <left style="double">
        <color theme="0" tint="-0.14993743705557422"/>
      </left>
      <right/>
      <top/>
      <bottom style="double">
        <color theme="0" tint="-0.14993743705557422"/>
      </bottom>
      <diagonal/>
    </border>
    <border>
      <left/>
      <right style="double">
        <color theme="0" tint="-0.14993743705557422"/>
      </right>
      <top/>
      <bottom/>
      <diagonal/>
    </border>
    <border>
      <left style="double">
        <color theme="0" tint="-0.14993743705557422"/>
      </left>
      <right/>
      <top/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4.9989318521683403E-2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/>
      <diagonal/>
    </border>
    <border>
      <left/>
      <right/>
      <top style="double">
        <color theme="0" tint="-0.14993743705557422"/>
      </top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/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vertical="center" indent="1"/>
    </xf>
    <xf numFmtId="0" fontId="10" fillId="0" borderId="27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5" fillId="0" borderId="13" xfId="0" applyFont="1" applyBorder="1" applyAlignment="1" applyProtection="1">
      <alignment horizontal="left" vertical="center"/>
    </xf>
    <xf numFmtId="0" fontId="26" fillId="0" borderId="14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left" vertical="center"/>
    </xf>
    <xf numFmtId="0" fontId="30" fillId="0" borderId="14" xfId="0" applyFont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3" fillId="0" borderId="13" xfId="0" applyFont="1" applyBorder="1" applyAlignment="1" applyProtection="1">
      <alignment horizontal="left" vertical="center"/>
    </xf>
    <xf numFmtId="0" fontId="34" fillId="0" borderId="14" xfId="0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7" fillId="0" borderId="13" xfId="0" applyFont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31" xfId="11" applyFont="1" applyBorder="1" applyAlignment="1" applyProtection="1">
      <alignment horizontal="center" vertical="center"/>
    </xf>
    <xf numFmtId="0" fontId="10" fillId="0" borderId="32" xfId="11" applyFont="1" applyBorder="1" applyAlignment="1" applyProtection="1">
      <alignment horizontal="center" vertical="center"/>
    </xf>
    <xf numFmtId="0" fontId="10" fillId="0" borderId="33" xfId="11" applyFont="1" applyBorder="1" applyAlignment="1" applyProtection="1">
      <alignment horizontal="center" vertical="center"/>
    </xf>
    <xf numFmtId="176" fontId="11" fillId="0" borderId="20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40" fillId="0" borderId="28" xfId="0" applyFont="1" applyBorder="1" applyAlignment="1" applyProtection="1">
      <alignment horizontal="center" vertical="center"/>
    </xf>
    <xf numFmtId="0" fontId="40" fillId="0" borderId="29" xfId="0" applyFont="1" applyBorder="1" applyAlignment="1" applyProtection="1">
      <alignment horizontal="center" vertical="center"/>
    </xf>
    <xf numFmtId="0" fontId="40" fillId="0" borderId="30" xfId="0" applyFont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</xf>
  </cellXfs>
  <cellStyles count="12">
    <cellStyle name="쉼표 [0] 2" xfId="1" xr:uid="{00000000-0005-0000-0000-000000000000}"/>
    <cellStyle name="쉼표 [0] 3" xfId="2" xr:uid="{00000000-0005-0000-0000-000001000000}"/>
    <cellStyle name="쉼표 [0] 4" xfId="3" xr:uid="{00000000-0005-0000-0000-000002000000}"/>
    <cellStyle name="통화 [0] 2" xfId="4" xr:uid="{00000000-0005-0000-0000-000003000000}"/>
    <cellStyle name="표준" xfId="0" builtinId="0"/>
    <cellStyle name="표준 2" xfId="5" xr:uid="{00000000-0005-0000-0000-000005000000}"/>
    <cellStyle name="표준 2 2" xfId="6" xr:uid="{00000000-0005-0000-0000-000006000000}"/>
    <cellStyle name="표준 3" xfId="7" xr:uid="{00000000-0005-0000-0000-000007000000}"/>
    <cellStyle name="표준 4" xfId="8" xr:uid="{00000000-0005-0000-0000-000008000000}"/>
    <cellStyle name="표준 5" xfId="9" xr:uid="{00000000-0005-0000-0000-000009000000}"/>
    <cellStyle name="표준 5 2" xfId="10" xr:uid="{00000000-0005-0000-0000-00000A000000}"/>
    <cellStyle name="하이퍼링크" xfId="11" builtinId="8"/>
  </cellStyles>
  <dxfs count="0"/>
  <tableStyles count="0" defaultTableStyle="TableStyleMedium9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746031746031744E-2"/>
          <c:y val="3.6908881199538633E-2"/>
          <c:w val="0.93650793650793651"/>
          <c:h val="0.89850057670126593"/>
        </c:manualLayout>
      </c:layout>
      <c:barChart>
        <c:barDir val="bar"/>
        <c:grouping val="percentStacked"/>
        <c:varyColors val="0"/>
        <c:ser>
          <c:idx val="0"/>
          <c:order val="0"/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699F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45-4742-B35E-586A9D023E8E}"/>
              </c:ext>
            </c:extLst>
          </c:dPt>
          <c:dPt>
            <c:idx val="1"/>
            <c:invertIfNegative val="0"/>
            <c:bubble3D val="0"/>
            <c:spPr>
              <a:solidFill>
                <a:srgbClr val="00999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45-4742-B35E-586A9D023E8E}"/>
              </c:ext>
            </c:extLst>
          </c:dPt>
          <c:dPt>
            <c:idx val="2"/>
            <c:invertIfNegative val="0"/>
            <c:bubble3D val="0"/>
            <c:spPr>
              <a:solidFill>
                <a:srgbClr val="FF9933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F45-4742-B35E-586A9D023E8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F45-4742-B35E-586A9D023E8E}"/>
              </c:ext>
            </c:extLst>
          </c:dPt>
          <c:cat>
            <c:strRef>
              <c:f>'.....결과.....'!$U$13:$U$16</c:f>
              <c:strCache>
                <c:ptCount val="4"/>
                <c:pt idx="0">
                  <c:v>외향</c:v>
                </c:pt>
                <c:pt idx="1">
                  <c:v>직관</c:v>
                </c:pt>
                <c:pt idx="2">
                  <c:v>사고</c:v>
                </c:pt>
                <c:pt idx="3">
                  <c:v>인식</c:v>
                </c:pt>
              </c:strCache>
            </c:strRef>
          </c:cat>
          <c:val>
            <c:numRef>
              <c:f>'.....결과.....'!$V$13:$V$16</c:f>
              <c:numCache>
                <c:formatCode>#,##0_);\(#,##0\)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45-4742-B35E-586A9D023E8E}"/>
            </c:ext>
          </c:extLst>
        </c:ser>
        <c:ser>
          <c:idx val="1"/>
          <c:order val="1"/>
          <c:spPr>
            <a:ln w="12700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99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9F45-4742-B35E-586A9D023E8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F45-4742-B35E-586A9D023E8E}"/>
              </c:ext>
            </c:extLst>
          </c:dPt>
          <c:dPt>
            <c:idx val="2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F45-4742-B35E-586A9D023E8E}"/>
              </c:ext>
            </c:extLst>
          </c:dPt>
          <c:dPt>
            <c:idx val="3"/>
            <c:invertIfNegative val="0"/>
            <c:bubble3D val="0"/>
            <c:spPr>
              <a:solidFill>
                <a:srgbClr val="CC66FF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F45-4742-B35E-586A9D023E8E}"/>
              </c:ext>
            </c:extLst>
          </c:dPt>
          <c:cat>
            <c:strRef>
              <c:f>'.....결과.....'!$U$13:$U$16</c:f>
              <c:strCache>
                <c:ptCount val="4"/>
                <c:pt idx="0">
                  <c:v>외향</c:v>
                </c:pt>
                <c:pt idx="1">
                  <c:v>직관</c:v>
                </c:pt>
                <c:pt idx="2">
                  <c:v>사고</c:v>
                </c:pt>
                <c:pt idx="3">
                  <c:v>인식</c:v>
                </c:pt>
              </c:strCache>
            </c:strRef>
          </c:cat>
          <c:val>
            <c:numRef>
              <c:f>'.....결과.....'!$W$13:$W$16</c:f>
              <c:numCache>
                <c:formatCode>#,##0_);\(#,##0\)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F45-4742-B35E-586A9D02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96864544"/>
        <c:axId val="396863368"/>
      </c:barChart>
      <c:catAx>
        <c:axId val="396864544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one"/>
        <c:crossAx val="396863368"/>
        <c:crossesAt val="0.5"/>
        <c:auto val="1"/>
        <c:lblAlgn val="ctr"/>
        <c:lblOffset val="100"/>
        <c:noMultiLvlLbl val="0"/>
      </c:catAx>
      <c:valAx>
        <c:axId val="396863368"/>
        <c:scaling>
          <c:orientation val="minMax"/>
        </c:scaling>
        <c:delete val="1"/>
        <c:axPos val="t"/>
        <c:majorGridlines>
          <c:spPr>
            <a:ln w="19050">
              <a:gradFill flip="none" rotWithShape="1">
                <a:gsLst>
                  <a:gs pos="50000">
                    <a:schemeClr val="tx1"/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path path="shape">
                  <a:fillToRect l="50000" t="50000" r="50000" b="50000"/>
                </a:path>
                <a:tileRect/>
              </a:gra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1"/>
        <c:majorTickMark val="none"/>
        <c:minorTickMark val="none"/>
        <c:tickLblPos val="none"/>
        <c:crossAx val="396864544"/>
        <c:crosses val="autoZero"/>
        <c:crossBetween val="between"/>
        <c:majorUnit val="0.5"/>
        <c:minorUnit val="0.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314325</xdr:rowOff>
    </xdr:from>
    <xdr:to>
      <xdr:col>17</xdr:col>
      <xdr:colOff>19050</xdr:colOff>
      <xdr:row>16</xdr:row>
      <xdr:rowOff>123825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onzaq.tistory.com/273" TargetMode="External"/><Relationship Id="rId2" Type="http://schemas.openxmlformats.org/officeDocument/2006/relationships/hyperlink" Target="http://monzaq.tistory.com/search/MBTI" TargetMode="External"/><Relationship Id="rId1" Type="http://schemas.openxmlformats.org/officeDocument/2006/relationships/hyperlink" Target="http://monzaq.tistory.com/search/&#49900;&#47532;&#50976;&#54805;&#48324;%20&#50976;&#47749;&#51064;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onzaq.tistory.com/search/&#51649;&#50629;%20&#44032;&#51060;&#46300;&#46972;&#51064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E92"/>
  <sheetViews>
    <sheetView showGridLines="0" tabSelected="1" topLeftCell="A76" zoomScaleNormal="100" workbookViewId="0">
      <selection activeCell="D89" sqref="D89"/>
    </sheetView>
  </sheetViews>
  <sheetFormatPr defaultRowHeight="20.100000000000001" customHeight="1"/>
  <cols>
    <col min="1" max="1" width="2.7109375" customWidth="1"/>
    <col min="2" max="2" width="4.7109375" style="48" customWidth="1"/>
    <col min="3" max="3" width="6.7109375" style="10" customWidth="1"/>
    <col min="4" max="4" width="76.7109375" style="4" customWidth="1"/>
    <col min="5" max="5" width="1.7109375" customWidth="1"/>
  </cols>
  <sheetData>
    <row r="1" spans="2:5" ht="20.100000000000001" customHeight="1" thickBot="1"/>
    <row r="2" spans="2:5" ht="20.100000000000001" customHeight="1" thickTop="1">
      <c r="B2" s="49"/>
      <c r="C2" s="55" t="s">
        <v>74</v>
      </c>
      <c r="D2" s="55"/>
      <c r="E2" s="1"/>
    </row>
    <row r="3" spans="2:5" ht="20.100000000000001" customHeight="1">
      <c r="B3" s="50"/>
      <c r="C3" s="56"/>
      <c r="D3" s="56"/>
      <c r="E3" s="2"/>
    </row>
    <row r="4" spans="2:5" ht="20.100000000000001" customHeight="1">
      <c r="B4" s="50"/>
      <c r="C4" s="8" t="s">
        <v>3</v>
      </c>
      <c r="D4" s="9" t="s">
        <v>64</v>
      </c>
      <c r="E4" s="2"/>
    </row>
    <row r="5" spans="2:5" ht="20.100000000000001" customHeight="1">
      <c r="B5" s="50"/>
      <c r="C5" s="8" t="s">
        <v>3</v>
      </c>
      <c r="D5" s="9" t="s">
        <v>73</v>
      </c>
      <c r="E5" s="2"/>
    </row>
    <row r="6" spans="2:5" ht="20.100000000000001" customHeight="1">
      <c r="B6" s="50"/>
      <c r="C6" s="8" t="s">
        <v>3</v>
      </c>
      <c r="D6" s="9" t="s">
        <v>67</v>
      </c>
      <c r="E6" s="2"/>
    </row>
    <row r="7" spans="2:5" ht="20.100000000000001" customHeight="1">
      <c r="B7" s="50"/>
      <c r="C7" s="8" t="s">
        <v>3</v>
      </c>
      <c r="D7" s="9" t="s">
        <v>65</v>
      </c>
      <c r="E7" s="2"/>
    </row>
    <row r="8" spans="2:5" ht="20.100000000000001" customHeight="1">
      <c r="B8" s="50"/>
      <c r="C8" s="11"/>
      <c r="D8" s="7"/>
      <c r="E8" s="2"/>
    </row>
    <row r="9" spans="2:5" ht="20.100000000000001" customHeight="1">
      <c r="B9" s="50">
        <v>1</v>
      </c>
      <c r="C9" s="53" t="s">
        <v>7</v>
      </c>
      <c r="D9" s="53"/>
      <c r="E9" s="2"/>
    </row>
    <row r="10" spans="2:5" ht="20.100000000000001" customHeight="1">
      <c r="B10" s="50"/>
      <c r="C10" s="59"/>
      <c r="D10" s="7" t="s">
        <v>8</v>
      </c>
      <c r="E10" s="2"/>
    </row>
    <row r="11" spans="2:5" ht="20.100000000000001" customHeight="1">
      <c r="B11" s="50"/>
      <c r="C11" s="60"/>
      <c r="D11" s="5" t="s">
        <v>75</v>
      </c>
      <c r="E11" s="2"/>
    </row>
    <row r="12" spans="2:5" ht="20.100000000000001" customHeight="1">
      <c r="B12" s="50"/>
      <c r="C12" s="59"/>
      <c r="D12" s="6" t="s">
        <v>9</v>
      </c>
      <c r="E12" s="2"/>
    </row>
    <row r="13" spans="2:5" ht="20.100000000000001" customHeight="1">
      <c r="B13" s="50"/>
      <c r="C13" s="60"/>
      <c r="D13" s="7" t="s">
        <v>76</v>
      </c>
      <c r="E13" s="2"/>
    </row>
    <row r="14" spans="2:5" ht="20.100000000000001" customHeight="1">
      <c r="B14" s="50"/>
      <c r="C14" s="11"/>
      <c r="D14" s="7"/>
      <c r="E14" s="2"/>
    </row>
    <row r="15" spans="2:5" ht="20.100000000000001" customHeight="1">
      <c r="B15" s="50">
        <v>2</v>
      </c>
      <c r="C15" s="53" t="s">
        <v>53</v>
      </c>
      <c r="D15" s="53"/>
      <c r="E15" s="2"/>
    </row>
    <row r="16" spans="2:5" ht="20.100000000000001" customHeight="1">
      <c r="B16" s="50"/>
      <c r="C16" s="12"/>
      <c r="D16" s="7" t="s">
        <v>36</v>
      </c>
      <c r="E16" s="2"/>
    </row>
    <row r="17" spans="2:5" ht="20.100000000000001" customHeight="1">
      <c r="B17" s="50"/>
      <c r="C17" s="12"/>
      <c r="D17" s="7" t="s">
        <v>77</v>
      </c>
      <c r="E17" s="2"/>
    </row>
    <row r="18" spans="2:5" ht="20.100000000000001" customHeight="1">
      <c r="B18" s="50"/>
      <c r="C18" s="11"/>
      <c r="D18" s="7"/>
      <c r="E18" s="2"/>
    </row>
    <row r="19" spans="2:5" ht="20.100000000000001" customHeight="1">
      <c r="B19" s="50">
        <v>3</v>
      </c>
      <c r="C19" s="53" t="s">
        <v>37</v>
      </c>
      <c r="D19" s="53"/>
      <c r="E19" s="2"/>
    </row>
    <row r="20" spans="2:5" ht="20.100000000000001" customHeight="1">
      <c r="B20" s="50"/>
      <c r="C20" s="12"/>
      <c r="D20" s="7" t="s">
        <v>57</v>
      </c>
      <c r="E20" s="2"/>
    </row>
    <row r="21" spans="2:5" ht="20.100000000000001" customHeight="1">
      <c r="B21" s="50"/>
      <c r="C21" s="12"/>
      <c r="D21" s="7" t="s">
        <v>56</v>
      </c>
      <c r="E21" s="2"/>
    </row>
    <row r="22" spans="2:5" ht="20.100000000000001" customHeight="1">
      <c r="B22" s="50"/>
      <c r="C22" s="11"/>
      <c r="D22" s="7"/>
      <c r="E22" s="2"/>
    </row>
    <row r="23" spans="2:5" ht="20.100000000000001" customHeight="1">
      <c r="B23" s="50">
        <v>4</v>
      </c>
      <c r="C23" s="53" t="s">
        <v>72</v>
      </c>
      <c r="D23" s="53"/>
      <c r="E23" s="2"/>
    </row>
    <row r="24" spans="2:5" ht="20.100000000000001" customHeight="1">
      <c r="B24" s="50"/>
      <c r="C24" s="12"/>
      <c r="D24" s="7" t="s">
        <v>45</v>
      </c>
      <c r="E24" s="2"/>
    </row>
    <row r="25" spans="2:5" ht="20.100000000000001" customHeight="1">
      <c r="B25" s="50"/>
      <c r="C25" s="12"/>
      <c r="D25" s="7" t="s">
        <v>71</v>
      </c>
      <c r="E25" s="2"/>
    </row>
    <row r="26" spans="2:5" ht="20.100000000000001" customHeight="1">
      <c r="B26" s="50"/>
      <c r="C26" s="11"/>
      <c r="D26" s="7"/>
      <c r="E26" s="2"/>
    </row>
    <row r="27" spans="2:5" ht="20.100000000000001" customHeight="1">
      <c r="B27" s="50">
        <v>5</v>
      </c>
      <c r="C27" s="57" t="s">
        <v>34</v>
      </c>
      <c r="D27" s="58"/>
      <c r="E27" s="2"/>
    </row>
    <row r="28" spans="2:5" ht="20.100000000000001" customHeight="1">
      <c r="B28" s="50"/>
      <c r="C28" s="12"/>
      <c r="D28" s="7" t="s">
        <v>68</v>
      </c>
      <c r="E28" s="2"/>
    </row>
    <row r="29" spans="2:5" ht="20.100000000000001" customHeight="1">
      <c r="B29" s="50"/>
      <c r="C29" s="12"/>
      <c r="D29" s="7" t="s">
        <v>35</v>
      </c>
      <c r="E29" s="2"/>
    </row>
    <row r="30" spans="2:5" ht="19.5" customHeight="1">
      <c r="B30" s="50"/>
      <c r="C30" s="11"/>
      <c r="D30" s="7"/>
      <c r="E30" s="2"/>
    </row>
    <row r="31" spans="2:5" ht="20.100000000000001" customHeight="1">
      <c r="B31" s="50">
        <v>6</v>
      </c>
      <c r="C31" s="53" t="s">
        <v>4</v>
      </c>
      <c r="D31" s="53"/>
      <c r="E31" s="2"/>
    </row>
    <row r="32" spans="2:5" ht="20.100000000000001" customHeight="1">
      <c r="B32" s="50"/>
      <c r="C32" s="12"/>
      <c r="D32" s="7" t="s">
        <v>78</v>
      </c>
      <c r="E32" s="2"/>
    </row>
    <row r="33" spans="2:5" ht="20.100000000000001" customHeight="1">
      <c r="B33" s="50"/>
      <c r="C33" s="12"/>
      <c r="D33" s="7" t="s">
        <v>5</v>
      </c>
      <c r="E33" s="2"/>
    </row>
    <row r="34" spans="2:5" ht="20.100000000000001" customHeight="1">
      <c r="B34" s="50"/>
      <c r="C34" s="11"/>
      <c r="D34" s="7"/>
      <c r="E34" s="2"/>
    </row>
    <row r="35" spans="2:5" ht="20.100000000000001" customHeight="1">
      <c r="B35" s="50">
        <v>7</v>
      </c>
      <c r="C35" s="53" t="s">
        <v>61</v>
      </c>
      <c r="D35" s="53"/>
      <c r="E35" s="2"/>
    </row>
    <row r="36" spans="2:5" ht="20.100000000000001" customHeight="1">
      <c r="B36" s="50"/>
      <c r="C36" s="12"/>
      <c r="D36" s="7" t="s">
        <v>62</v>
      </c>
      <c r="E36" s="2"/>
    </row>
    <row r="37" spans="2:5" ht="20.100000000000001" customHeight="1">
      <c r="B37" s="50"/>
      <c r="C37" s="12"/>
      <c r="D37" s="7" t="s">
        <v>63</v>
      </c>
      <c r="E37" s="2"/>
    </row>
    <row r="38" spans="2:5" ht="20.100000000000001" customHeight="1">
      <c r="B38" s="50"/>
      <c r="C38" s="11"/>
      <c r="D38" s="7"/>
      <c r="E38" s="2"/>
    </row>
    <row r="39" spans="2:5" ht="20.100000000000001" customHeight="1">
      <c r="B39" s="50">
        <v>8</v>
      </c>
      <c r="C39" s="53" t="s">
        <v>42</v>
      </c>
      <c r="D39" s="53"/>
      <c r="E39" s="2"/>
    </row>
    <row r="40" spans="2:5" ht="20.100000000000001" customHeight="1">
      <c r="B40" s="50"/>
      <c r="C40" s="47"/>
      <c r="D40" s="7" t="s">
        <v>43</v>
      </c>
      <c r="E40" s="2"/>
    </row>
    <row r="41" spans="2:5" ht="20.100000000000001" customHeight="1">
      <c r="B41" s="50"/>
      <c r="C41" s="12"/>
      <c r="D41" s="7" t="s">
        <v>44</v>
      </c>
      <c r="E41" s="2"/>
    </row>
    <row r="42" spans="2:5" ht="20.100000000000001" customHeight="1">
      <c r="B42" s="50"/>
      <c r="C42" s="11"/>
      <c r="D42" s="7"/>
      <c r="E42" s="2"/>
    </row>
    <row r="43" spans="2:5" ht="20.100000000000001" customHeight="1">
      <c r="B43" s="50">
        <v>9</v>
      </c>
      <c r="C43" s="53" t="s">
        <v>33</v>
      </c>
      <c r="D43" s="53"/>
      <c r="E43" s="2"/>
    </row>
    <row r="44" spans="2:5" ht="20.100000000000001" customHeight="1">
      <c r="B44" s="50"/>
      <c r="C44" s="12"/>
      <c r="D44" s="7" t="s">
        <v>79</v>
      </c>
      <c r="E44" s="2"/>
    </row>
    <row r="45" spans="2:5" ht="20.100000000000001" customHeight="1">
      <c r="B45" s="50"/>
      <c r="C45" s="12"/>
      <c r="D45" s="7" t="s">
        <v>80</v>
      </c>
      <c r="E45" s="2"/>
    </row>
    <row r="46" spans="2:5" ht="20.100000000000001" customHeight="1">
      <c r="B46" s="50"/>
      <c r="C46" s="11"/>
      <c r="D46" s="7"/>
      <c r="E46" s="2"/>
    </row>
    <row r="47" spans="2:5" ht="20.100000000000001" customHeight="1">
      <c r="B47" s="50">
        <v>10</v>
      </c>
      <c r="C47" s="53" t="s">
        <v>81</v>
      </c>
      <c r="D47" s="53"/>
      <c r="E47" s="2"/>
    </row>
    <row r="48" spans="2:5" ht="20.100000000000001" customHeight="1">
      <c r="B48" s="50"/>
      <c r="C48" s="12"/>
      <c r="D48" s="7" t="s">
        <v>82</v>
      </c>
      <c r="E48" s="2"/>
    </row>
    <row r="49" spans="2:5" ht="20.100000000000001" customHeight="1">
      <c r="B49" s="50"/>
      <c r="C49" s="12"/>
      <c r="D49" s="7" t="s">
        <v>83</v>
      </c>
      <c r="E49" s="2"/>
    </row>
    <row r="50" spans="2:5" ht="20.100000000000001" customHeight="1">
      <c r="B50" s="50"/>
      <c r="C50" s="11"/>
      <c r="D50" s="7"/>
      <c r="E50" s="2"/>
    </row>
    <row r="51" spans="2:5" ht="20.100000000000001" customHeight="1">
      <c r="B51" s="50">
        <v>11</v>
      </c>
      <c r="C51" s="53" t="s">
        <v>50</v>
      </c>
      <c r="D51" s="53"/>
      <c r="E51" s="2"/>
    </row>
    <row r="52" spans="2:5" ht="20.100000000000001" customHeight="1">
      <c r="B52" s="50"/>
      <c r="C52" s="12"/>
      <c r="D52" s="7" t="s">
        <v>51</v>
      </c>
      <c r="E52" s="2"/>
    </row>
    <row r="53" spans="2:5" ht="20.100000000000001" customHeight="1">
      <c r="B53" s="50"/>
      <c r="C53" s="12"/>
      <c r="D53" s="7" t="s">
        <v>52</v>
      </c>
      <c r="E53" s="2"/>
    </row>
    <row r="54" spans="2:5" ht="20.100000000000001" customHeight="1">
      <c r="B54" s="50"/>
      <c r="C54" s="11"/>
      <c r="D54" s="7"/>
      <c r="E54" s="2"/>
    </row>
    <row r="55" spans="2:5" ht="20.100000000000001" customHeight="1">
      <c r="B55" s="50">
        <v>12</v>
      </c>
      <c r="C55" s="54" t="s">
        <v>6</v>
      </c>
      <c r="D55" s="54"/>
      <c r="E55" s="2"/>
    </row>
    <row r="56" spans="2:5" ht="20.100000000000001" customHeight="1">
      <c r="B56" s="50"/>
      <c r="C56" s="12"/>
      <c r="D56" s="7" t="s">
        <v>41</v>
      </c>
      <c r="E56" s="2"/>
    </row>
    <row r="57" spans="2:5" ht="20.100000000000001" customHeight="1">
      <c r="B57" s="50"/>
      <c r="C57" s="12"/>
      <c r="D57" s="7" t="s">
        <v>84</v>
      </c>
      <c r="E57" s="2"/>
    </row>
    <row r="58" spans="2:5" ht="20.100000000000001" customHeight="1">
      <c r="B58" s="50"/>
      <c r="C58" s="11"/>
      <c r="D58" s="7"/>
      <c r="E58" s="2"/>
    </row>
    <row r="59" spans="2:5" ht="20.100000000000001" customHeight="1">
      <c r="B59" s="50">
        <v>13</v>
      </c>
      <c r="C59" s="53" t="s">
        <v>54</v>
      </c>
      <c r="D59" s="53"/>
      <c r="E59" s="2"/>
    </row>
    <row r="60" spans="2:5" ht="20.100000000000001" customHeight="1">
      <c r="B60" s="50"/>
      <c r="C60" s="12"/>
      <c r="D60" s="7" t="s">
        <v>55</v>
      </c>
      <c r="E60" s="2"/>
    </row>
    <row r="61" spans="2:5" ht="20.100000000000001" customHeight="1">
      <c r="B61" s="50"/>
      <c r="C61" s="12"/>
      <c r="D61" s="7" t="s">
        <v>69</v>
      </c>
      <c r="E61" s="2"/>
    </row>
    <row r="62" spans="2:5" ht="20.100000000000001" customHeight="1">
      <c r="B62" s="50"/>
      <c r="C62" s="11"/>
      <c r="D62" s="7"/>
      <c r="E62" s="2"/>
    </row>
    <row r="63" spans="2:5" ht="20.100000000000001" customHeight="1">
      <c r="B63" s="50">
        <v>14</v>
      </c>
      <c r="C63" s="54" t="s">
        <v>58</v>
      </c>
      <c r="D63" s="54"/>
      <c r="E63" s="2"/>
    </row>
    <row r="64" spans="2:5" ht="20.100000000000001" customHeight="1">
      <c r="B64" s="50"/>
      <c r="C64" s="12"/>
      <c r="D64" s="7" t="s">
        <v>59</v>
      </c>
      <c r="E64" s="2"/>
    </row>
    <row r="65" spans="2:5" ht="20.100000000000001" customHeight="1">
      <c r="B65" s="50"/>
      <c r="C65" s="12"/>
      <c r="D65" s="7" t="s">
        <v>60</v>
      </c>
      <c r="E65" s="2"/>
    </row>
    <row r="66" spans="2:5" ht="20.100000000000001" customHeight="1">
      <c r="B66" s="50"/>
      <c r="C66" s="11"/>
      <c r="D66" s="7"/>
      <c r="E66" s="2"/>
    </row>
    <row r="67" spans="2:5" ht="20.100000000000001" customHeight="1">
      <c r="B67" s="50">
        <v>15</v>
      </c>
      <c r="C67" s="53" t="s">
        <v>38</v>
      </c>
      <c r="D67" s="53"/>
      <c r="E67" s="2"/>
    </row>
    <row r="68" spans="2:5" ht="20.100000000000001" customHeight="1">
      <c r="B68" s="50"/>
      <c r="C68" s="12"/>
      <c r="D68" s="7" t="s">
        <v>85</v>
      </c>
      <c r="E68" s="2"/>
    </row>
    <row r="69" spans="2:5" ht="20.100000000000001" customHeight="1">
      <c r="B69" s="50"/>
      <c r="C69" s="12"/>
      <c r="D69" s="7" t="s">
        <v>86</v>
      </c>
      <c r="E69" s="2"/>
    </row>
    <row r="70" spans="2:5" ht="20.100000000000001" customHeight="1">
      <c r="B70" s="50"/>
      <c r="C70" s="11"/>
      <c r="D70" s="7"/>
      <c r="E70" s="2"/>
    </row>
    <row r="71" spans="2:5" ht="20.100000000000001" customHeight="1">
      <c r="B71" s="50">
        <v>16</v>
      </c>
      <c r="C71" s="53" t="s">
        <v>48</v>
      </c>
      <c r="D71" s="53"/>
      <c r="E71" s="2"/>
    </row>
    <row r="72" spans="2:5" ht="20.100000000000001" customHeight="1">
      <c r="B72" s="50"/>
      <c r="C72" s="12"/>
      <c r="D72" s="7" t="s">
        <v>47</v>
      </c>
      <c r="E72" s="2"/>
    </row>
    <row r="73" spans="2:5" ht="20.100000000000001" customHeight="1">
      <c r="B73" s="50"/>
      <c r="C73" s="12"/>
      <c r="D73" s="7" t="s">
        <v>49</v>
      </c>
      <c r="E73" s="2"/>
    </row>
    <row r="74" spans="2:5" ht="20.100000000000001" customHeight="1">
      <c r="B74" s="50"/>
      <c r="C74" s="11"/>
      <c r="D74" s="7"/>
      <c r="E74" s="2"/>
    </row>
    <row r="75" spans="2:5" ht="20.100000000000001" customHeight="1">
      <c r="B75" s="50">
        <v>17</v>
      </c>
      <c r="C75" s="54" t="s">
        <v>0</v>
      </c>
      <c r="D75" s="54"/>
      <c r="E75" s="2"/>
    </row>
    <row r="76" spans="2:5" ht="20.100000000000001" customHeight="1">
      <c r="B76" s="50"/>
      <c r="C76" s="12"/>
      <c r="D76" s="7" t="s">
        <v>1</v>
      </c>
      <c r="E76" s="2"/>
    </row>
    <row r="77" spans="2:5" ht="20.100000000000001" customHeight="1">
      <c r="B77" s="50"/>
      <c r="C77" s="12"/>
      <c r="D77" s="7" t="s">
        <v>2</v>
      </c>
      <c r="E77" s="2"/>
    </row>
    <row r="78" spans="2:5" ht="20.100000000000001" customHeight="1">
      <c r="B78" s="50"/>
      <c r="C78" s="11"/>
      <c r="D78" s="7"/>
      <c r="E78" s="2"/>
    </row>
    <row r="79" spans="2:5" ht="20.100000000000001" customHeight="1">
      <c r="B79" s="50">
        <v>18</v>
      </c>
      <c r="C79" s="53" t="s">
        <v>39</v>
      </c>
      <c r="D79" s="53"/>
      <c r="E79" s="2"/>
    </row>
    <row r="80" spans="2:5" ht="20.100000000000001" customHeight="1">
      <c r="B80" s="50"/>
      <c r="C80" s="12"/>
      <c r="D80" s="7" t="s">
        <v>40</v>
      </c>
      <c r="E80" s="2"/>
    </row>
    <row r="81" spans="2:5" ht="20.100000000000001" customHeight="1">
      <c r="B81" s="50"/>
      <c r="C81" s="12"/>
      <c r="D81" s="7" t="s">
        <v>87</v>
      </c>
      <c r="E81" s="2"/>
    </row>
    <row r="82" spans="2:5" ht="20.100000000000001" customHeight="1">
      <c r="B82" s="50"/>
      <c r="C82" s="11"/>
      <c r="D82" s="7"/>
      <c r="E82" s="2"/>
    </row>
    <row r="83" spans="2:5" ht="20.100000000000001" customHeight="1">
      <c r="B83" s="50">
        <v>19</v>
      </c>
      <c r="C83" s="53" t="s">
        <v>70</v>
      </c>
      <c r="D83" s="53"/>
      <c r="E83" s="2"/>
    </row>
    <row r="84" spans="2:5" ht="20.100000000000001" customHeight="1">
      <c r="B84" s="50"/>
      <c r="C84" s="12"/>
      <c r="D84" s="7" t="s">
        <v>46</v>
      </c>
      <c r="E84" s="2"/>
    </row>
    <row r="85" spans="2:5" ht="20.100000000000001" customHeight="1">
      <c r="B85" s="50"/>
      <c r="C85" s="12"/>
      <c r="D85" s="7" t="s">
        <v>88</v>
      </c>
      <c r="E85" s="2"/>
    </row>
    <row r="86" spans="2:5" ht="20.100000000000001" customHeight="1">
      <c r="B86" s="50"/>
      <c r="C86" s="11"/>
      <c r="D86" s="7"/>
      <c r="E86" s="2"/>
    </row>
    <row r="87" spans="2:5" ht="20.100000000000001" customHeight="1">
      <c r="B87" s="50">
        <v>20</v>
      </c>
      <c r="C87" s="53" t="s">
        <v>89</v>
      </c>
      <c r="D87" s="53"/>
      <c r="E87" s="2"/>
    </row>
    <row r="88" spans="2:5" ht="20.100000000000001" customHeight="1">
      <c r="B88" s="50"/>
      <c r="C88" s="12"/>
      <c r="D88" s="7" t="s">
        <v>90</v>
      </c>
      <c r="E88" s="2"/>
    </row>
    <row r="89" spans="2:5" ht="20.100000000000001" customHeight="1">
      <c r="B89" s="50"/>
      <c r="C89" s="12"/>
      <c r="D89" s="7" t="s">
        <v>91</v>
      </c>
      <c r="E89" s="2"/>
    </row>
    <row r="90" spans="2:5" ht="20.100000000000001" customHeight="1">
      <c r="B90" s="50"/>
      <c r="C90" s="11"/>
      <c r="D90" s="7"/>
      <c r="E90" s="2"/>
    </row>
    <row r="91" spans="2:5" ht="20.100000000000001" customHeight="1" thickBot="1">
      <c r="B91" s="51"/>
      <c r="C91" s="52" t="s">
        <v>10</v>
      </c>
      <c r="D91" s="52"/>
      <c r="E91" s="3"/>
    </row>
    <row r="92" spans="2:5" ht="20.100000000000001" customHeight="1" thickTop="1"/>
  </sheetData>
  <mergeCells count="24">
    <mergeCell ref="C31:D31"/>
    <mergeCell ref="C35:D35"/>
    <mergeCell ref="C43:D43"/>
    <mergeCell ref="C51:D51"/>
    <mergeCell ref="C2:D3"/>
    <mergeCell ref="C27:D27"/>
    <mergeCell ref="C9:D9"/>
    <mergeCell ref="C10:C11"/>
    <mergeCell ref="C12:C13"/>
    <mergeCell ref="C19:D19"/>
    <mergeCell ref="C23:D23"/>
    <mergeCell ref="C15:D15"/>
    <mergeCell ref="C91:D91"/>
    <mergeCell ref="C39:D39"/>
    <mergeCell ref="C47:D47"/>
    <mergeCell ref="C55:D55"/>
    <mergeCell ref="C87:D87"/>
    <mergeCell ref="C75:D75"/>
    <mergeCell ref="C63:D63"/>
    <mergeCell ref="C67:D67"/>
    <mergeCell ref="C79:D79"/>
    <mergeCell ref="C83:D83"/>
    <mergeCell ref="C71:D71"/>
    <mergeCell ref="C59:D59"/>
  </mergeCells>
  <phoneticPr fontId="1" type="noConversion"/>
  <printOptions horizontalCentered="1"/>
  <pageMargins left="3.937007874015748E-2" right="3.937007874015748E-2" top="0.35433070866141736" bottom="0.35433070866141736" header="0.31496062992125984" footer="0.31496062992125984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99"/>
  </sheetPr>
  <dimension ref="B1:AE24"/>
  <sheetViews>
    <sheetView showGridLines="0" topLeftCell="A6" zoomScaleNormal="100" workbookViewId="0">
      <selection activeCell="L3" sqref="L3:O3"/>
    </sheetView>
  </sheetViews>
  <sheetFormatPr defaultColWidth="4.7109375" defaultRowHeight="30" customHeight="1"/>
  <cols>
    <col min="1" max="1" width="2.7109375" style="13" customWidth="1"/>
    <col min="2" max="16384" width="4.7109375" style="13"/>
  </cols>
  <sheetData>
    <row r="1" spans="2:31" ht="20.100000000000001" customHeight="1" thickBot="1"/>
    <row r="2" spans="2:31" ht="30" customHeight="1" thickTop="1"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8"/>
    </row>
    <row r="3" spans="2:31" ht="30" customHeight="1" thickBot="1">
      <c r="B3" s="20"/>
      <c r="C3" s="79" t="s">
        <v>29</v>
      </c>
      <c r="D3" s="79"/>
      <c r="E3" s="79"/>
      <c r="F3" s="79"/>
      <c r="G3" s="79"/>
      <c r="H3" s="79"/>
      <c r="I3" s="79"/>
      <c r="J3" s="79"/>
      <c r="K3" s="79"/>
      <c r="L3" s="27" t="str">
        <f>C8</f>
        <v>-</v>
      </c>
      <c r="M3" s="27" t="str">
        <f>G8</f>
        <v>-</v>
      </c>
      <c r="N3" s="27" t="str">
        <f>K8</f>
        <v>-</v>
      </c>
      <c r="O3" s="27" t="str">
        <f>O8</f>
        <v>-</v>
      </c>
      <c r="P3" s="79" t="s">
        <v>30</v>
      </c>
      <c r="Q3" s="79"/>
      <c r="R3" s="79"/>
      <c r="S3" s="21"/>
      <c r="X3" s="26"/>
      <c r="Y3" s="26"/>
      <c r="AA3" s="26"/>
      <c r="AB3" s="26"/>
      <c r="AD3" s="26"/>
      <c r="AE3" s="25"/>
    </row>
    <row r="4" spans="2:31" ht="30" customHeight="1" thickTop="1">
      <c r="B4" s="20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</row>
    <row r="5" spans="2:31" ht="30" customHeight="1">
      <c r="B5" s="20"/>
      <c r="C5" s="80" t="s">
        <v>11</v>
      </c>
      <c r="D5" s="81"/>
      <c r="E5" s="81" t="s">
        <v>12</v>
      </c>
      <c r="F5" s="82"/>
      <c r="G5" s="80" t="s">
        <v>13</v>
      </c>
      <c r="H5" s="81"/>
      <c r="I5" s="81" t="s">
        <v>14</v>
      </c>
      <c r="J5" s="82"/>
      <c r="K5" s="80" t="s">
        <v>15</v>
      </c>
      <c r="L5" s="81"/>
      <c r="M5" s="81" t="s">
        <v>16</v>
      </c>
      <c r="N5" s="82"/>
      <c r="O5" s="80" t="s">
        <v>17</v>
      </c>
      <c r="P5" s="81"/>
      <c r="Q5" s="81" t="s">
        <v>18</v>
      </c>
      <c r="R5" s="82"/>
      <c r="S5" s="21"/>
    </row>
    <row r="6" spans="2:31" ht="30" customHeight="1">
      <c r="B6" s="20"/>
      <c r="C6" s="76">
        <f>COUNTA('.....검사.....'!C16,'.....검사.....'!C53,'.....검사.....'!C68)</f>
        <v>0</v>
      </c>
      <c r="D6" s="77"/>
      <c r="E6" s="77">
        <f>COUNTA('.....검사.....'!C17,'.....검사.....'!C52,'.....검사.....'!C69)</f>
        <v>0</v>
      </c>
      <c r="F6" s="78"/>
      <c r="G6" s="76">
        <f>COUNTA('.....검사.....'!C10,'.....검사.....'!C29,'.....검사.....'!C40,'.....검사.....'!C45,'.....검사.....'!C61,'.....검사.....'!C80,'.....검사.....'!C89)</f>
        <v>0</v>
      </c>
      <c r="H6" s="77"/>
      <c r="I6" s="77">
        <f>COUNTA('.....검사.....'!C12,'.....검사.....'!C28,'.....검사.....'!C41,'.....검사.....'!C44,'.....검사.....'!C60,'.....검사.....'!C81,'.....검사.....'!C88)</f>
        <v>0</v>
      </c>
      <c r="J6" s="78"/>
      <c r="K6" s="76">
        <f>COUNTA('.....검사.....'!C20,'.....검사.....'!C33,'.....검사.....'!C56,'.....검사.....'!C65,'.....검사.....'!C77)</f>
        <v>0</v>
      </c>
      <c r="L6" s="77"/>
      <c r="M6" s="77">
        <f>COUNTA('.....검사.....'!C21,'.....검사.....'!C32,'.....검사.....'!C57,'.....검사.....'!C64,'.....검사.....'!C76)</f>
        <v>0</v>
      </c>
      <c r="N6" s="78"/>
      <c r="O6" s="76">
        <f>COUNTA('.....검사.....'!C25,'.....검사.....'!C36,'.....검사.....'!C49,'.....검사.....'!C72,'.....검사.....'!C85)</f>
        <v>0</v>
      </c>
      <c r="P6" s="77"/>
      <c r="Q6" s="77">
        <f>COUNTA('.....검사.....'!C24,'.....검사.....'!C37,'.....검사.....'!C48,'.....검사.....'!C73,'.....검사.....'!C84)</f>
        <v>0</v>
      </c>
      <c r="R6" s="78"/>
      <c r="S6" s="21"/>
    </row>
    <row r="7" spans="2:31" ht="30" customHeight="1">
      <c r="B7" s="20"/>
      <c r="C7" s="76" t="str">
        <f>IF(C6&gt;E6,"Extraverted", IF(C6&lt;E6,"introverted","-"))</f>
        <v>-</v>
      </c>
      <c r="D7" s="77"/>
      <c r="E7" s="77"/>
      <c r="F7" s="78"/>
      <c r="G7" s="76" t="str">
        <f>IF(G6&gt;I6,"iNtuition", IF(G6&lt;I6,"Sensing","-"))</f>
        <v>-</v>
      </c>
      <c r="H7" s="77"/>
      <c r="I7" s="77"/>
      <c r="J7" s="78"/>
      <c r="K7" s="76" t="str">
        <f>IF(K6&gt;M6,"Thinking", IF(K6&lt;M6,"Feeling","-"))</f>
        <v>-</v>
      </c>
      <c r="L7" s="77"/>
      <c r="M7" s="77"/>
      <c r="N7" s="78"/>
      <c r="O7" s="76" t="str">
        <f>IF(O6&gt;Q6,"Perceiving", IF(O6&lt;Q6,"Judging","-"))</f>
        <v>-</v>
      </c>
      <c r="P7" s="77"/>
      <c r="Q7" s="77"/>
      <c r="R7" s="78"/>
      <c r="S7" s="21"/>
    </row>
    <row r="8" spans="2:31" ht="30" customHeight="1">
      <c r="B8" s="20"/>
      <c r="C8" s="73" t="str">
        <f>IF(C6&gt;E6,"E",IF(C6&lt;E6,"I","-"))</f>
        <v>-</v>
      </c>
      <c r="D8" s="74"/>
      <c r="E8" s="74"/>
      <c r="F8" s="75"/>
      <c r="G8" s="73" t="str">
        <f>IF(G6&gt;I6,"N",IF(G6&lt;I6,"S","-"))</f>
        <v>-</v>
      </c>
      <c r="H8" s="74"/>
      <c r="I8" s="74"/>
      <c r="J8" s="75"/>
      <c r="K8" s="73" t="str">
        <f>IF(K6&gt;M6,"T",IF(K6&lt;M6,"F","-"))</f>
        <v>-</v>
      </c>
      <c r="L8" s="74"/>
      <c r="M8" s="74"/>
      <c r="N8" s="75"/>
      <c r="O8" s="73" t="str">
        <f>IF(O6&gt;Q6,"P",IF(O6&lt;Q6,"J","-"))</f>
        <v>-</v>
      </c>
      <c r="P8" s="74"/>
      <c r="Q8" s="74"/>
      <c r="R8" s="75"/>
      <c r="S8" s="21"/>
    </row>
    <row r="9" spans="2:31" ht="30" customHeight="1">
      <c r="B9" s="20"/>
      <c r="C9" s="73"/>
      <c r="D9" s="74"/>
      <c r="E9" s="74"/>
      <c r="F9" s="75"/>
      <c r="G9" s="73"/>
      <c r="H9" s="74"/>
      <c r="I9" s="74"/>
      <c r="J9" s="75"/>
      <c r="K9" s="73"/>
      <c r="L9" s="74"/>
      <c r="M9" s="74"/>
      <c r="N9" s="75"/>
      <c r="O9" s="73"/>
      <c r="P9" s="74"/>
      <c r="Q9" s="74"/>
      <c r="R9" s="75"/>
      <c r="S9" s="21"/>
    </row>
    <row r="10" spans="2:31" ht="30" customHeight="1">
      <c r="B10" s="20"/>
      <c r="C10" s="64">
        <f>C6/3*100</f>
        <v>0</v>
      </c>
      <c r="D10" s="65"/>
      <c r="E10" s="65">
        <f>E6/3*100</f>
        <v>0</v>
      </c>
      <c r="F10" s="66"/>
      <c r="G10" s="64">
        <f>G6/7*100</f>
        <v>0</v>
      </c>
      <c r="H10" s="65"/>
      <c r="I10" s="65">
        <f>I6/7*100</f>
        <v>0</v>
      </c>
      <c r="J10" s="66"/>
      <c r="K10" s="64">
        <f>K6/5*100</f>
        <v>0</v>
      </c>
      <c r="L10" s="65"/>
      <c r="M10" s="65">
        <f>M6/5*100</f>
        <v>0</v>
      </c>
      <c r="N10" s="66"/>
      <c r="O10" s="64">
        <f>O6/5*100</f>
        <v>0</v>
      </c>
      <c r="P10" s="65"/>
      <c r="Q10" s="65">
        <f>Q6/5*100</f>
        <v>0</v>
      </c>
      <c r="R10" s="66"/>
      <c r="S10" s="21"/>
    </row>
    <row r="11" spans="2:31" ht="30" customHeight="1">
      <c r="B11" s="20"/>
      <c r="C11" s="67" t="s">
        <v>19</v>
      </c>
      <c r="D11" s="68"/>
      <c r="E11" s="68" t="s">
        <v>20</v>
      </c>
      <c r="F11" s="69"/>
      <c r="G11" s="67" t="s">
        <v>21</v>
      </c>
      <c r="H11" s="68"/>
      <c r="I11" s="68" t="s">
        <v>22</v>
      </c>
      <c r="J11" s="69"/>
      <c r="K11" s="67" t="s">
        <v>23</v>
      </c>
      <c r="L11" s="68"/>
      <c r="M11" s="68" t="s">
        <v>24</v>
      </c>
      <c r="N11" s="69"/>
      <c r="O11" s="67" t="s">
        <v>25</v>
      </c>
      <c r="P11" s="68"/>
      <c r="Q11" s="68" t="s">
        <v>26</v>
      </c>
      <c r="R11" s="69"/>
      <c r="S11" s="21"/>
    </row>
    <row r="12" spans="2:31" ht="30" customHeight="1">
      <c r="B12" s="20"/>
      <c r="S12" s="21"/>
    </row>
    <row r="13" spans="2:31" ht="30" customHeight="1">
      <c r="B13" s="31" t="str">
        <f>IF(C10=0,"외향","")</f>
        <v>외향</v>
      </c>
      <c r="C13" s="32" t="str">
        <f>IF(C10=0,"-","외향")</f>
        <v>-</v>
      </c>
      <c r="R13" s="33" t="str">
        <f>IF(E10=0,"-","내향")</f>
        <v>-</v>
      </c>
      <c r="S13" s="34" t="str">
        <f>IF(E10=0,"내향","")</f>
        <v>내향</v>
      </c>
      <c r="U13" s="18" t="s">
        <v>19</v>
      </c>
      <c r="V13" s="19">
        <f>C6/5*100</f>
        <v>0</v>
      </c>
      <c r="W13" s="19">
        <f>E6/5*100</f>
        <v>0</v>
      </c>
      <c r="X13" s="18" t="s">
        <v>20</v>
      </c>
    </row>
    <row r="14" spans="2:31" ht="30" customHeight="1">
      <c r="B14" s="35" t="str">
        <f>IF(G10=0,"직관","")</f>
        <v>직관</v>
      </c>
      <c r="C14" s="36" t="str">
        <f>IF(G10=0,"-","직관")</f>
        <v>-</v>
      </c>
      <c r="R14" s="37" t="str">
        <f>IF(I10=0,"-","감각")</f>
        <v>-</v>
      </c>
      <c r="S14" s="38" t="str">
        <f>IF(I10=0,"감각","")</f>
        <v>감각</v>
      </c>
      <c r="U14" s="18" t="s">
        <v>21</v>
      </c>
      <c r="V14" s="19">
        <f>G6/9*100</f>
        <v>0</v>
      </c>
      <c r="W14" s="19">
        <f>I6/9*100</f>
        <v>0</v>
      </c>
      <c r="X14" s="18" t="s">
        <v>22</v>
      </c>
    </row>
    <row r="15" spans="2:31" ht="30" customHeight="1">
      <c r="B15" s="39" t="str">
        <f>IF(K10=0,"사고","")</f>
        <v>사고</v>
      </c>
      <c r="C15" s="40" t="str">
        <f>IF(K10=0,"-","사고")</f>
        <v>-</v>
      </c>
      <c r="R15" s="41" t="str">
        <f>IF(M10=0,"-","감정")</f>
        <v>-</v>
      </c>
      <c r="S15" s="42" t="str">
        <f>IF(M10=0,"감정","")</f>
        <v>감정</v>
      </c>
      <c r="U15" s="18" t="s">
        <v>23</v>
      </c>
      <c r="V15" s="19">
        <f>K6/7*100</f>
        <v>0</v>
      </c>
      <c r="W15" s="19">
        <f>M6/7*100</f>
        <v>0</v>
      </c>
      <c r="X15" s="18" t="s">
        <v>24</v>
      </c>
    </row>
    <row r="16" spans="2:31" ht="30" customHeight="1">
      <c r="B16" s="43" t="str">
        <f>IF(O10=0,"인식","")</f>
        <v>인식</v>
      </c>
      <c r="C16" s="44" t="str">
        <f>IF(O10=0,"-","인식")</f>
        <v>-</v>
      </c>
      <c r="R16" s="45" t="str">
        <f>IF(Q10=0,"-","판단")</f>
        <v>-</v>
      </c>
      <c r="S16" s="46" t="str">
        <f>IF(Q10=0,"판단","")</f>
        <v>판단</v>
      </c>
      <c r="U16" s="18" t="s">
        <v>25</v>
      </c>
      <c r="V16" s="19">
        <f>O6/7*100</f>
        <v>0</v>
      </c>
      <c r="W16" s="19">
        <f>Q6/7*100</f>
        <v>0</v>
      </c>
      <c r="X16" s="18" t="s">
        <v>26</v>
      </c>
    </row>
    <row r="17" spans="2:19" ht="30" customHeight="1" thickBot="1"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5"/>
    </row>
    <row r="18" spans="2:19" ht="20.100000000000001" customHeight="1" thickTop="1"/>
    <row r="19" spans="2:19" ht="30" customHeight="1">
      <c r="B19" s="70" t="s">
        <v>66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</row>
    <row r="20" spans="2:19" s="14" customFormat="1" ht="30" customHeight="1">
      <c r="B20" s="61" t="s">
        <v>27</v>
      </c>
      <c r="C20" s="62"/>
      <c r="D20" s="62"/>
      <c r="E20" s="62"/>
      <c r="F20" s="62" t="s">
        <v>28</v>
      </c>
      <c r="G20" s="62"/>
      <c r="H20" s="62"/>
      <c r="I20" s="62"/>
      <c r="J20" s="62"/>
      <c r="K20" s="62" t="s">
        <v>31</v>
      </c>
      <c r="L20" s="62"/>
      <c r="M20" s="62"/>
      <c r="N20" s="62"/>
      <c r="O20" s="62" t="s">
        <v>32</v>
      </c>
      <c r="P20" s="62"/>
      <c r="Q20" s="62"/>
      <c r="R20" s="62"/>
      <c r="S20" s="63"/>
    </row>
    <row r="21" spans="2:19" s="14" customFormat="1" ht="30" customHeight="1">
      <c r="C21" s="13"/>
    </row>
    <row r="22" spans="2:19" s="14" customFormat="1" ht="30" customHeight="1"/>
    <row r="23" spans="2:19" s="14" customFormat="1" ht="30" customHeight="1">
      <c r="K23" s="13"/>
      <c r="L23" s="13"/>
      <c r="M23" s="13"/>
      <c r="N23" s="13"/>
      <c r="O23" s="13"/>
      <c r="P23" s="13"/>
      <c r="Q23" s="13"/>
      <c r="R23" s="13"/>
      <c r="S23" s="13"/>
    </row>
    <row r="24" spans="2:19" s="14" customFormat="1" ht="30" customHeight="1">
      <c r="K24" s="13"/>
      <c r="L24" s="13"/>
      <c r="M24" s="13"/>
      <c r="N24" s="13"/>
      <c r="O24" s="13"/>
      <c r="P24" s="13"/>
      <c r="Q24" s="13"/>
      <c r="R24" s="13"/>
      <c r="S24" s="13"/>
    </row>
  </sheetData>
  <mergeCells count="47">
    <mergeCell ref="C3:K3"/>
    <mergeCell ref="P3:R3"/>
    <mergeCell ref="C5:D5"/>
    <mergeCell ref="E5:F5"/>
    <mergeCell ref="G5:H5"/>
    <mergeCell ref="I5:J5"/>
    <mergeCell ref="K5:L5"/>
    <mergeCell ref="M5:N5"/>
    <mergeCell ref="O5:P5"/>
    <mergeCell ref="Q5:R5"/>
    <mergeCell ref="O6:P6"/>
    <mergeCell ref="Q6:R6"/>
    <mergeCell ref="C7:F7"/>
    <mergeCell ref="G7:J7"/>
    <mergeCell ref="K7:N7"/>
    <mergeCell ref="O7:R7"/>
    <mergeCell ref="C6:D6"/>
    <mergeCell ref="E6:F6"/>
    <mergeCell ref="G6:H6"/>
    <mergeCell ref="I6:J6"/>
    <mergeCell ref="K6:L6"/>
    <mergeCell ref="M6:N6"/>
    <mergeCell ref="C8:F9"/>
    <mergeCell ref="G8:J9"/>
    <mergeCell ref="K8:N9"/>
    <mergeCell ref="O8:R9"/>
    <mergeCell ref="C10:D10"/>
    <mergeCell ref="E10:F10"/>
    <mergeCell ref="G10:H10"/>
    <mergeCell ref="I10:J10"/>
    <mergeCell ref="K10:L10"/>
    <mergeCell ref="M10:N10"/>
    <mergeCell ref="B20:E20"/>
    <mergeCell ref="F20:J20"/>
    <mergeCell ref="K20:N20"/>
    <mergeCell ref="O20:S2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B19:S19"/>
  </mergeCells>
  <phoneticPr fontId="1" type="noConversion"/>
  <hyperlinks>
    <hyperlink ref="F20:J20" r:id="rId1" display="심리유형별 유명인" xr:uid="{00000000-0004-0000-0100-000000000000}"/>
    <hyperlink ref="O20:S20" r:id="rId2" display="MBTI 관련 카테고리" xr:uid="{00000000-0004-0000-0100-000001000000}"/>
    <hyperlink ref="B20:E20" r:id="rId3" display="4쌍의 지표 구분 Link" xr:uid="{00000000-0004-0000-0100-000002000000}"/>
    <hyperlink ref="K20:N20" r:id="rId4" display="나에게 맞는 직업 Link" xr:uid="{00000000-0004-0000-0100-000003000000}"/>
  </hyperlinks>
  <pageMargins left="0.7" right="0.7" top="0.75" bottom="0.75" header="0.3" footer="0.3"/>
  <pageSetup paperSize="9" orientation="portrait" vertic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.....검사.....</vt:lpstr>
      <vt:lpstr>.....결과.....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monzaq</dc:creator>
  <cp:lastModifiedBy>soyeon Kim</cp:lastModifiedBy>
  <cp:lastPrinted>2017-09-14T14:32:27Z</cp:lastPrinted>
  <dcterms:created xsi:type="dcterms:W3CDTF">2013-10-14T10:15:16Z</dcterms:created>
  <dcterms:modified xsi:type="dcterms:W3CDTF">2017-09-14T14:49:54Z</dcterms:modified>
</cp:coreProperties>
</file>